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<sst xmlns="http://schemas.openxmlformats.org/spreadsheetml/2006/main" count="267" uniqueCount="201">
  <si>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</si>
  <si>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</si>
  <si>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</si>
  <si>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</si>
  <si>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</si>
  <si>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</si>
  <si>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</si>
  <si>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</si>
  <si>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</si>
  <si>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</si>
  <si>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</si>
  <si>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</si>
  <si>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</si>
  <si>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</si>
  <si>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</si>
  <si>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</si>
  <si>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</si>
  <si>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</si>
  <si>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</si>
  <si>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</si>
  <si>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</si>
  <si>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</si>
  <si>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</si>
  <si>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</si>
  <si>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</si>
  <si>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</si>
  <si>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</si>
  <si>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</si>
  <si>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</si>
  <si>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</si>
  <si>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</si>
  <si>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</si>
  <si>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</si>
  <si>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</si>
  <si>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</si>
  <si>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</si>
  <si>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</si>
  <si>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</si>
  <si>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</si>
  <si>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</si>
  <si>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</si>
  <si>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</si>
  <si>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</si>
  <si>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</si>
  <si>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</si>
  <si>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</si>
  <si>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</si>
  <si>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</si>
  <si>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</si>
  <si>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</si>
  <si>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</si>
  <si>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</si>
  <si>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</si>
  <si>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</si>
  <si>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</si>
  <si>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</si>
  <si>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</si>
  <si>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</si>
  <si>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</si>
  <si>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</si>
  <si>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</si>
  <si>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</si>
  <si>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</si>
  <si>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</si>
  <si>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</si>
  <si>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</si>
  <si>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</si>
  <si>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</si>
  <si>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</si>
  <si>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</si>
  <si>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</si>
  <si>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</si>
  <si>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</si>
  <si>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</si>
  <si>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</si>
  <si>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</si>
  <si>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</si>
  <si>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</si>
  <si>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</si>
  <si>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</si>
  <si>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</si>
  <si>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</si>
  <si>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</si>
  <si>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</si>
  <si>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</si>
  <si>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</si>
  <si>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</si>
  <si>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</si>
  <si>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</si>
  <si>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</si>
  <si>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</si>
  <si>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</si>
  <si>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</si>
  <si>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</si>
  <si>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</si>
  <si>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</si>
  <si>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</si>
  <si>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</si>
  <si>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</si>
  <si>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</si>
  <si>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</si>
  <si>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</si>
  <si>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</si>
  <si>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</si>
  <si>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</si>
  <si>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</si>
  <si>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</si>
  <si>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</si>
  <si>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</si>
  <si>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</si>
  <si>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</si>
  <si>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</si>
  <si>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</si>
  <si>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</si>
  <si>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</si>
  <si>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</si>
  <si>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</si>
  <si>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</si>
  <si>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</si>
  <si>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</si>
  <si>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</si>
  <si>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</si>
  <si>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</si>
  <si>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</si>
  <si>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</si>
  <si>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</si>
  <si>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</si>
  <si>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</si>
  <si>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</si>
  <si>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</si>
  <si>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</si>
  <si>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</si>
  <si>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</si>
  <si>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</si>
  <si>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</si>
  <si>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</si>
  <si>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</si>
  <si>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</si>
  <si>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</si>
  <si>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</si>
  <si>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</si>
  <si>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</si>
  <si>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</si>
  <si>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</si>
  <si>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</si>
  <si>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</si>
  <si>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</si>
  <si>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</si>
  <si>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</si>
  <si>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</si>
  <si>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</si>
  <si>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</si>
  <si>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</si>
  <si>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</si>
  <si>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</si>
  <si>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</si>
  <si>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</si>
  <si>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</si>
  <si>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</si>
  <si>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</si>
  <si>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</si>
  <si>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</si>
  <si>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</si>
  <si>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</si>
  <si>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</si>
  <si>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</si>
  <si>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</si>
  <si>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</si>
  <si>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</si>
  <si>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</si>
  <si>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</si>
  <si>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</si>
  <si>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</si>
  <si>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</si>
  <si>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</si>
  <si>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</si>
  <si>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</si>
  <si>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</si>
  <si>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</si>
  <si>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</si>
  <si>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</si>
  <si>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</si>
  <si>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</si>
  <si>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</si>
  <si>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</si>
  <si>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</si>
  <si>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</si>
  <si>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</si>
  <si>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</si>
  <si>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</si>
  <si>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</si>
  <si>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Балаклійський районний суд Харківської області</t>
  </si>
  <si>
    <t>64200.м. Балаклія.вул. Леніна 87</t>
  </si>
  <si>
    <t>Доручення судів України / іноземних судів</t>
  </si>
  <si>
    <t xml:space="preserve">Розглянуто справ судом присяжних </t>
  </si>
  <si>
    <t>Г.С. Носов</t>
  </si>
  <si>
    <t>О.О. Семененко</t>
  </si>
  <si>
    <t>4 січня 2018 року</t>
  </si>
  <si>
    <t>(05749)5-12-06</t>
  </si>
  <si>
    <t>(05749)2-36-42</t>
  </si>
  <si>
    <t>inbox@bll.hr.court.gov.ua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</si>
</sst>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4" fillId="0" borderId="30" xfId="83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l.hr.court.gov.ua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B20" sqref="B20:D20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&amp;LBAE1CE4C&amp;C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37">
      <selection activeCell="E42" sqref="E42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354</v>
      </c>
      <c r="F6" s="90">
        <v>295</v>
      </c>
      <c r="G6" s="90">
        <v>11</v>
      </c>
      <c r="H6" s="90">
        <v>278</v>
      </c>
      <c r="I6" s="90" t="s">
        <v>183</v>
      </c>
      <c r="J6" s="90">
        <v>76</v>
      </c>
      <c r="K6" s="91">
        <v>15</v>
      </c>
      <c r="L6" s="101">
        <f aca="true" t="shared" si="0" ref="L6:L42">E6-F6</f>
        <v>59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610</v>
      </c>
      <c r="F7" s="90">
        <v>601</v>
      </c>
      <c r="G7" s="90"/>
      <c r="H7" s="90">
        <v>608</v>
      </c>
      <c r="I7" s="90">
        <v>439</v>
      </c>
      <c r="J7" s="90">
        <v>2</v>
      </c>
      <c r="K7" s="91"/>
      <c r="L7" s="101">
        <f t="shared" si="0"/>
        <v>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 t="shared" si="0"/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550</v>
      </c>
      <c r="F9" s="90">
        <v>544</v>
      </c>
      <c r="G9" s="90">
        <v>4</v>
      </c>
      <c r="H9" s="90">
        <v>534</v>
      </c>
      <c r="I9" s="90">
        <v>329</v>
      </c>
      <c r="J9" s="90">
        <v>16</v>
      </c>
      <c r="K9" s="91"/>
      <c r="L9" s="101">
        <f t="shared" si="0"/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7</v>
      </c>
      <c r="F10" s="90">
        <v>7</v>
      </c>
      <c r="G10" s="90">
        <v>1</v>
      </c>
      <c r="H10" s="90">
        <v>6</v>
      </c>
      <c r="I10" s="90">
        <v>2</v>
      </c>
      <c r="J10" s="90">
        <v>1</v>
      </c>
      <c r="K10" s="91"/>
      <c r="L10" s="101">
        <f t="shared" si="0"/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81</v>
      </c>
      <c r="F12" s="90">
        <v>79</v>
      </c>
      <c r="G12" s="90">
        <v>1</v>
      </c>
      <c r="H12" s="90">
        <v>80</v>
      </c>
      <c r="I12" s="90">
        <v>48</v>
      </c>
      <c r="J12" s="90">
        <v>1</v>
      </c>
      <c r="K12" s="91"/>
      <c r="L12" s="101">
        <f t="shared" si="0"/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 aca="true" t="shared" si="1" ref="E14:K14">SUM(E6:E13)</f>
        <v>1603</v>
      </c>
      <c r="F14" s="105">
        <f t="shared" si="1"/>
        <v>1527</v>
      </c>
      <c r="G14" s="105">
        <f t="shared" si="1"/>
        <v>17</v>
      </c>
      <c r="H14" s="105">
        <f t="shared" si="1"/>
        <v>1506</v>
      </c>
      <c r="I14" s="105">
        <f t="shared" si="1"/>
        <v>818</v>
      </c>
      <c r="J14" s="105">
        <f t="shared" si="1"/>
        <v>97</v>
      </c>
      <c r="K14" s="105">
        <f t="shared" si="1"/>
        <v>15</v>
      </c>
      <c r="L14" s="101">
        <f t="shared" si="0"/>
        <v>76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139</v>
      </c>
      <c r="F15" s="92">
        <v>137</v>
      </c>
      <c r="G15" s="92">
        <v>1</v>
      </c>
      <c r="H15" s="92">
        <v>138</v>
      </c>
      <c r="I15" s="92">
        <v>107</v>
      </c>
      <c r="J15" s="92">
        <v>1</v>
      </c>
      <c r="K15" s="91"/>
      <c r="L15" s="101">
        <f t="shared" si="0"/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123</v>
      </c>
      <c r="F16" s="92">
        <v>108</v>
      </c>
      <c r="G16" s="92">
        <v>1</v>
      </c>
      <c r="H16" s="92">
        <v>122</v>
      </c>
      <c r="I16" s="92">
        <v>107</v>
      </c>
      <c r="J16" s="92">
        <v>1</v>
      </c>
      <c r="K16" s="91"/>
      <c r="L16" s="101">
        <f t="shared" si="0"/>
        <v>15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 t="shared" si="0"/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 t="shared" si="0"/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158</v>
      </c>
      <c r="F22" s="91">
        <v>142</v>
      </c>
      <c r="G22" s="91">
        <v>1</v>
      </c>
      <c r="H22" s="91">
        <v>156</v>
      </c>
      <c r="I22" s="91">
        <v>108</v>
      </c>
      <c r="J22" s="91">
        <v>2</v>
      </c>
      <c r="K22" s="91"/>
      <c r="L22" s="101">
        <f t="shared" si="0"/>
        <v>16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34</v>
      </c>
      <c r="F23" s="91">
        <v>31</v>
      </c>
      <c r="G23" s="91"/>
      <c r="H23" s="91">
        <v>30</v>
      </c>
      <c r="I23" s="91">
        <v>24</v>
      </c>
      <c r="J23" s="91">
        <v>4</v>
      </c>
      <c r="K23" s="91"/>
      <c r="L23" s="101">
        <f t="shared" si="0"/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 t="shared" si="0"/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1335</v>
      </c>
      <c r="F25" s="91">
        <v>1261</v>
      </c>
      <c r="G25" s="91">
        <v>8</v>
      </c>
      <c r="H25" s="91">
        <v>1293</v>
      </c>
      <c r="I25" s="91">
        <v>1169</v>
      </c>
      <c r="J25" s="91">
        <v>42</v>
      </c>
      <c r="K25" s="91"/>
      <c r="L25" s="101">
        <f t="shared" si="0"/>
        <v>74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1272</v>
      </c>
      <c r="F26" s="91">
        <v>1179</v>
      </c>
      <c r="G26" s="91">
        <v>14</v>
      </c>
      <c r="H26" s="91">
        <v>1170</v>
      </c>
      <c r="I26" s="91">
        <v>1019</v>
      </c>
      <c r="J26" s="91">
        <v>102</v>
      </c>
      <c r="K26" s="91">
        <v>3</v>
      </c>
      <c r="L26" s="101">
        <f t="shared" si="0"/>
        <v>93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160</v>
      </c>
      <c r="F27" s="91">
        <v>159</v>
      </c>
      <c r="G27" s="91"/>
      <c r="H27" s="91">
        <v>160</v>
      </c>
      <c r="I27" s="91">
        <v>135</v>
      </c>
      <c r="J27" s="91"/>
      <c r="K27" s="91"/>
      <c r="L27" s="101">
        <f t="shared" si="0"/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144</v>
      </c>
      <c r="F28" s="91">
        <v>135</v>
      </c>
      <c r="G28" s="91"/>
      <c r="H28" s="91">
        <v>135</v>
      </c>
      <c r="I28" s="91">
        <v>129</v>
      </c>
      <c r="J28" s="91">
        <v>9</v>
      </c>
      <c r="K28" s="91"/>
      <c r="L28" s="101">
        <f t="shared" si="0"/>
        <v>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10</v>
      </c>
      <c r="F29" s="91">
        <v>9</v>
      </c>
      <c r="G29" s="91"/>
      <c r="H29" s="91">
        <v>10</v>
      </c>
      <c r="I29" s="91">
        <v>5</v>
      </c>
      <c r="J29" s="91"/>
      <c r="K29" s="91"/>
      <c r="L29" s="101">
        <f t="shared" si="0"/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8</v>
      </c>
      <c r="F30" s="91">
        <v>3</v>
      </c>
      <c r="G30" s="91"/>
      <c r="H30" s="91">
        <v>5</v>
      </c>
      <c r="I30" s="91"/>
      <c r="J30" s="91">
        <v>3</v>
      </c>
      <c r="K30" s="91"/>
      <c r="L30" s="101">
        <f t="shared" si="0"/>
        <v>5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4</v>
      </c>
      <c r="G32" s="91"/>
      <c r="H32" s="91">
        <v>4</v>
      </c>
      <c r="I32" s="91">
        <v>3</v>
      </c>
      <c r="J32" s="91"/>
      <c r="K32" s="91"/>
      <c r="L32" s="101">
        <f t="shared" si="0"/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85</v>
      </c>
      <c r="F33" s="91">
        <v>85</v>
      </c>
      <c r="G33" s="91">
        <v>1</v>
      </c>
      <c r="H33" s="91">
        <v>85</v>
      </c>
      <c r="I33" s="91">
        <v>66</v>
      </c>
      <c r="J33" s="91"/>
      <c r="K33" s="91"/>
      <c r="L33" s="101">
        <f t="shared" si="0"/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3</v>
      </c>
      <c r="F34" s="91">
        <v>2</v>
      </c>
      <c r="G34" s="91"/>
      <c r="H34" s="91">
        <v>2</v>
      </c>
      <c r="I34" s="91">
        <v>2</v>
      </c>
      <c r="J34" s="91">
        <v>1</v>
      </c>
      <c r="K34" s="91"/>
      <c r="L34" s="101">
        <f t="shared" si="0"/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5</v>
      </c>
      <c r="F35" s="91">
        <v>5</v>
      </c>
      <c r="G35" s="91"/>
      <c r="H35" s="91">
        <v>4</v>
      </c>
      <c r="I35" s="91">
        <v>3</v>
      </c>
      <c r="J35" s="91">
        <v>1</v>
      </c>
      <c r="K35" s="91"/>
      <c r="L35" s="101">
        <f t="shared" si="0"/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1757</v>
      </c>
      <c r="F37" s="91">
        <v>1634</v>
      </c>
      <c r="G37" s="91">
        <v>17</v>
      </c>
      <c r="H37" s="91">
        <v>1595</v>
      </c>
      <c r="I37" s="91">
        <v>1251</v>
      </c>
      <c r="J37" s="91">
        <v>162</v>
      </c>
      <c r="K37" s="91">
        <v>3</v>
      </c>
      <c r="L37" s="101">
        <f t="shared" si="0"/>
        <v>123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678</v>
      </c>
      <c r="F38" s="91">
        <v>664</v>
      </c>
      <c r="G38" s="91">
        <v>1</v>
      </c>
      <c r="H38" s="91">
        <v>656</v>
      </c>
      <c r="I38" s="91" t="s">
        <v>183</v>
      </c>
      <c r="J38" s="91">
        <v>22</v>
      </c>
      <c r="K38" s="91"/>
      <c r="L38" s="101">
        <f t="shared" si="0"/>
        <v>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12</v>
      </c>
      <c r="F39" s="91">
        <v>12</v>
      </c>
      <c r="G39" s="91"/>
      <c r="H39" s="91">
        <v>11</v>
      </c>
      <c r="I39" s="91" t="s">
        <v>183</v>
      </c>
      <c r="J39" s="91">
        <v>1</v>
      </c>
      <c r="K39" s="91"/>
      <c r="L39" s="101">
        <f t="shared" si="0"/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</v>
      </c>
      <c r="F40" s="91">
        <v>19</v>
      </c>
      <c r="G40" s="91"/>
      <c r="H40" s="91">
        <v>19</v>
      </c>
      <c r="I40" s="91">
        <v>14</v>
      </c>
      <c r="J40" s="91"/>
      <c r="K40" s="91"/>
      <c r="L40" s="101">
        <f t="shared" si="0"/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697</v>
      </c>
      <c r="F41" s="91">
        <f aca="true" t="shared" si="2" ref="F41:K41">F38+F40</f>
        <v>683</v>
      </c>
      <c r="G41" s="91">
        <f t="shared" si="2"/>
        <v>1</v>
      </c>
      <c r="H41" s="91">
        <f t="shared" si="2"/>
        <v>675</v>
      </c>
      <c r="I41" s="91">
        <f>I40</f>
        <v>14</v>
      </c>
      <c r="J41" s="91">
        <f t="shared" si="2"/>
        <v>22</v>
      </c>
      <c r="K41" s="91">
        <f t="shared" si="2"/>
        <v>0</v>
      </c>
      <c r="L41" s="101">
        <f t="shared" si="0"/>
        <v>14</v>
      </c>
    </row>
    <row r="42" spans="1:12" ht="15">
      <c r="A42" s="160" t="s">
        <v>144</v>
      </c>
      <c r="B42" s="160"/>
      <c r="C42" s="160"/>
      <c r="D42" s="43">
        <v>37</v>
      </c>
      <c r="E42" s="91">
        <f>E14+E22+E37+E41</f>
        <v>4215</v>
      </c>
      <c r="F42" s="91">
        <f aca="true" t="shared" si="3" ref="F42:K42">F14+F22+F37+F41</f>
        <v>3986</v>
      </c>
      <c r="G42" s="91">
        <f t="shared" si="3"/>
        <v>36</v>
      </c>
      <c r="H42" s="91">
        <f t="shared" si="3"/>
        <v>3932</v>
      </c>
      <c r="I42" s="91">
        <f t="shared" si="3"/>
        <v>2191</v>
      </c>
      <c r="J42" s="91">
        <f t="shared" si="3"/>
        <v>283</v>
      </c>
      <c r="K42" s="91">
        <f t="shared" si="3"/>
        <v>18</v>
      </c>
      <c r="L42" s="101">
        <f t="shared" si="0"/>
        <v>229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&amp;LBAE1CE4C&amp;CФорма № 1-мзс, Підрозділ: Балаклійський районний суд Харківської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G55" sqref="G3:G55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9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67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4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132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22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68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259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60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20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27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25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5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&amp;LBAE1CE4C&amp;CФорма № 1-мзс, Підрозділ: Балаклійський районний суд Харківської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279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241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7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8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2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16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28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342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68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155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3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16429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481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1088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669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83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22874158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14068492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16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108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45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1671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17437227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250381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1443</v>
      </c>
      <c r="F58" s="96">
        <v>52</v>
      </c>
      <c r="G58" s="96">
        <v>10</v>
      </c>
      <c r="H58" s="96">
        <v>1</v>
      </c>
      <c r="I58" s="96"/>
    </row>
    <row r="59" spans="1:9" ht="13.5" customHeight="1">
      <c r="A59" s="265" t="s">
        <v>33</v>
      </c>
      <c r="B59" s="265"/>
      <c r="C59" s="265"/>
      <c r="D59" s="265"/>
      <c r="E59" s="96">
        <v>155</v>
      </c>
      <c r="F59" s="96">
        <v>1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1510</v>
      </c>
      <c r="F60" s="96">
        <v>81</v>
      </c>
      <c r="G60" s="96">
        <v>4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673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&amp;LBAE1CE4C&amp;CФорма № 1-мзс, Підрозділ: Балаклійський районний суд Харківської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0.0636042402826855</v>
      </c>
    </row>
    <row r="4" spans="1:4" ht="18" customHeight="1">
      <c r="A4" s="302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0.15463917525773196</v>
      </c>
    </row>
    <row r="5" spans="1:4" ht="18" customHeight="1">
      <c r="A5" s="303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114</v>
      </c>
      <c r="C6" s="14">
        <v>4</v>
      </c>
      <c r="D6" s="104">
        <f>IF('розділ 1 '!J37&lt;&gt;0,'розділ 1 '!K37/'розділ 1 '!J37,0)</f>
        <v>0.018518518518518517</v>
      </c>
    </row>
    <row r="7" spans="1:4" ht="18" customHeight="1">
      <c r="A7" s="303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0.9864525840441546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786.4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843</v>
      </c>
    </row>
    <row r="11" spans="1:4" ht="16.5" customHeight="1">
      <c r="A11" s="189" t="s">
        <v>68</v>
      </c>
      <c r="B11" s="191"/>
      <c r="C11" s="14">
        <v>9</v>
      </c>
      <c r="D11" s="94">
        <v>26</v>
      </c>
    </row>
    <row r="12" spans="1:4" ht="16.5" customHeight="1">
      <c r="A12" s="294" t="s">
        <v>113</v>
      </c>
      <c r="B12" s="294"/>
      <c r="C12" s="14">
        <v>10</v>
      </c>
      <c r="D12" s="94">
        <v>20</v>
      </c>
    </row>
    <row r="13" spans="1:4" ht="16.5" customHeight="1">
      <c r="A13" s="294" t="s">
        <v>33</v>
      </c>
      <c r="B13" s="294"/>
      <c r="C13" s="14">
        <v>11</v>
      </c>
      <c r="D13" s="94">
        <v>18</v>
      </c>
    </row>
    <row r="14" spans="1:4" ht="16.5" customHeight="1">
      <c r="A14" s="294" t="s">
        <v>114</v>
      </c>
      <c r="B14" s="294"/>
      <c r="C14" s="14">
        <v>12</v>
      </c>
      <c r="D14" s="94">
        <v>38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184</v>
      </c>
      <c r="B18" s="299"/>
      <c r="C18" s="300" t="s">
        <v>195</v>
      </c>
      <c r="D18" s="300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1" t="s">
        <v>196</v>
      </c>
      <c r="D21" s="301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198</v>
      </c>
      <c r="D23" s="296"/>
    </row>
    <row r="24" spans="1:4" ht="12.75">
      <c r="A24" s="69" t="s">
        <v>110</v>
      </c>
      <c r="B24" s="88"/>
      <c r="C24" s="297" t="s">
        <v>199</v>
      </c>
      <c r="D24" s="297"/>
    </row>
    <row r="25" spans="1:4" ht="12.75">
      <c r="A25" s="68" t="s">
        <v>111</v>
      </c>
      <c r="B25" s="89"/>
      <c r="C25" s="298" t="s">
        <v>200</v>
      </c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hyperlinks>
    <hyperlink ref="C25" r:id="rId1" display="inbox@bll.hr.court.gov.ua"/>
  </hyperlink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2"/>
  <headerFooter>
    <oddFooter>&amp;LBAE1CE4C&amp;CФорма № 1-мзс, Підрозділ: Балаклійський районний суд Харківської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2019-01-28T15:09:16Z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BAE1CE4C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